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Price Builder" sheetId="2" state="visible" r:id="rId4"/>
    <sheet name="Example — Summit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<sst xmlns="http://schemas.openxmlformats.org/spreadsheetml/2006/main" count="101" uniqueCount="57">
  <si>
    <t xml:space="preserve">Turnover Price Builder</t>
  </si>
  <si>
    <t xml:space="preserve">What this tool is</t>
  </si>
  <si>
    <t xml:space="preserve">Builds a defensible turnover price from real cost — burdened labor, property effort, direct costs, overhead, and target margin — instead of copying a competitor's number or a Facebook comment.</t>
  </si>
  <si>
    <t xml:space="preserve">How to use it</t>
  </si>
  <si>
    <t xml:space="preserve">1.  Work top to bottom on the Price Builder tab. Enter the shaded cells in each section; the calculated cells fill in automatically.</t>
  </si>
  <si>
    <t xml:space="preserve">2.  Section A sets your burdened labor rate. Section B turns crew size and time into total labor-hours. Section C builds the full cost. Section D produces your minimum profitable price and lets you set a recommended price.</t>
  </si>
  <si>
    <t xml:space="preserve">3.  Check the Markup vs Margin reference — a 20% markup is not a 20% margin, and confusing them underprices every job.</t>
  </si>
  <si>
    <t xml:space="preserve">4.  See the Example — Summit tab for the Chapter 4 lake-house case worked end to end.</t>
  </si>
  <si>
    <t xml:space="preserve">The core discipline</t>
  </si>
  <si>
    <t xml:space="preserve">Minimum profitable price = total cost ÷ (1 − margin). Recommend at or above it. The market is a reference point, not a calculator — some competitors are underinsured, unpaid, or leaving the industry.</t>
  </si>
  <si>
    <t xml:space="preserve">Illustrative figures only — substitute your own costs and productivity. A planning instrument, not a guarantee of business success. Vendor-neutral.</t>
  </si>
  <si>
    <t xml:space="preserve">TURNOVER PRICE BUILDER</t>
  </si>
  <si>
    <t xml:space="preserve">Chapter 4 · Pricing for Profit · The STR Cleaning Blueprint™</t>
  </si>
  <si>
    <t xml:space="preserve">Enter values in the shaded cells. Everything else calculates. Build the price from real cost — never copy a competitor's number. Figures are illustrative; use your own costs.</t>
  </si>
  <si>
    <t xml:space="preserve">A · FULLY BURDENED LABOR</t>
  </si>
  <si>
    <t xml:space="preserve">Average wage ($/hour)</t>
  </si>
  <si>
    <t xml:space="preserve">Base pay before employer burden</t>
  </si>
  <si>
    <t xml:space="preserve">Labor burden (%)</t>
  </si>
  <si>
    <t xml:space="preserve">Payroll tax, workers' comp, benefits, paid non-cleaning time</t>
  </si>
  <si>
    <t xml:space="preserve">Burdened labor rate ($/hour)</t>
  </si>
  <si>
    <t xml:space="preserve">Wage is not labor cost. $20 × 1.24 = $24.80</t>
  </si>
  <si>
    <t xml:space="preserve">B · PROPERTY EFFORT → TEAM LABOR-HOURS</t>
  </si>
  <si>
    <t xml:space="preserve">Effort drivers (note them; they inform your hour estimate):</t>
  </si>
  <si>
    <t xml:space="preserve">beds · baths · sleeping surfaces · sq ft · laundry loads · amenities · stairs · access</t>
  </si>
  <si>
    <t xml:space="preserve">Crew size (people)</t>
  </si>
  <si>
    <t xml:space="preserve">Estimated cleaning time (hours)</t>
  </si>
  <si>
    <t xml:space="preserve">Cleaning labor-hours</t>
  </si>
  <si>
    <t xml:space="preserve">Non-cleaning labor-hours (inspection, staging, laundry handling, travel)</t>
  </si>
  <si>
    <t xml:space="preserve">Total team labor-hours</t>
  </si>
  <si>
    <t xml:space="preserve">C · COST BUILD</t>
  </si>
  <si>
    <t xml:space="preserve">Direct labor  =  labor-hours × burdened rate</t>
  </si>
  <si>
    <t xml:space="preserve">Cleaning supplies &amp; consumables</t>
  </si>
  <si>
    <t xml:space="preserve">Laundry cost (this turnover)</t>
  </si>
  <si>
    <t xml:space="preserve">Round-trip miles</t>
  </si>
  <si>
    <t xml:space="preserve">Mileage rate ($/mile)</t>
  </si>
  <si>
    <t xml:space="preserve">Travel cost  =  miles × rate</t>
  </si>
  <si>
    <t xml:space="preserve">Amenities / restock</t>
  </si>
  <si>
    <t xml:space="preserve">Other direct</t>
  </si>
  <si>
    <t xml:space="preserve">Total direct cost</t>
  </si>
  <si>
    <t xml:space="preserve">Overhead recovery rate ($/labor-hour)</t>
  </si>
  <si>
    <t xml:space="preserve">Insurance, software, admin, marketing, equipment replacement ÷ labor-hours</t>
  </si>
  <si>
    <t xml:space="preserve">Overhead allocation  =  labor-hours × rate</t>
  </si>
  <si>
    <t xml:space="preserve">TOTAL COST</t>
  </si>
  <si>
    <t xml:space="preserve">D · PRICE</t>
  </si>
  <si>
    <t xml:space="preserve">Target profit margin (%)</t>
  </si>
  <si>
    <t xml:space="preserve">Margin, not markup — see reference below</t>
  </si>
  <si>
    <t xml:space="preserve">Minimum profitable price  =  cost ÷ (1 − margin)</t>
  </si>
  <si>
    <t xml:space="preserve">Recommended selling price</t>
  </si>
  <si>
    <t xml:space="preserve">≥ minimum; may be higher for value, capacity, or risk</t>
  </si>
  <si>
    <t xml:space="preserve">Realized margin at recommended price</t>
  </si>
  <si>
    <t xml:space="preserve">Contribution (price − direct cost)</t>
  </si>
  <si>
    <t xml:space="preserve">MARKUP vs MARGIN — WHY THEY DIFFER</t>
  </si>
  <si>
    <t xml:space="preserve">Price at 20% MARGIN  =  cost ÷ 0.80</t>
  </si>
  <si>
    <t xml:space="preserve">Price at 20% MARKUP  =  cost × 1.20</t>
  </si>
  <si>
    <t xml:space="preserve">A 20% markup leaves less than 20% margin. Confusing them silently underprices every job.</t>
  </si>
  <si>
    <t xml:space="preserve">This example reproduces the Chapter 4 lake-house case: ~$338 total cost, $422.50 minimum at a 20% margin, recommended $425. At the $250 “going rate,” the same job loses about $88 before any profit.  ·  Illustrative — substitute your real costs, productivity, and margin.</t>
  </si>
  <si>
    <t xml:space="preserve">Chapter 4 · Pricing for Profit · The STR Cleaning Blueprint™   |   Summit Cleaning Solutions — Lakeview Retreat (lake house)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</si>
</sst>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"/>
    <numFmt numFmtId="166" formatCode="0%"/>
    <numFmt numFmtId="167" formatCode="0"/>
    <numFmt numFmtId="168" formatCode="0.0"/>
    <numFmt numFmtId="169" formatCode="\$#,##0.00"/>
    <numFmt numFmtId="170" formatCode="0.0%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0.5"/>
      <color rgb="FF000000"/>
      <name val="Arial"/>
      <family val="0"/>
      <charset val="1"/>
    </font>
    <font>
      <i val="true"/>
      <sz val="10.5"/>
      <color rgb="FF000000"/>
      <name val="Arial"/>
      <family val="0"/>
      <charset val="1"/>
    </font>
    <font>
      <sz val="10"/>
      <color rgb="FFFFFFFF"/>
      <name val="Arial"/>
      <family val="0"/>
      <charset val="1"/>
    </font>
    <font>
      <i val="true"/>
      <sz val="9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i val="true"/>
      <sz val="9"/>
      <color rgb="FF777777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2"/>
      <color rgb="FF1F3B57"/>
      <name val="Arial"/>
      <family val="0"/>
      <charset val="1"/>
    </font>
    <font>
      <i val="true"/>
      <sz val="9.5"/>
      <color rgb="FF555555"/>
      <name val="Arial"/>
      <family val="0"/>
      <charset val="1"/>
    </font>
    <font>
      <sz val="9"/>
      <color rgb="FF777777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E7EEF2"/>
        <bgColor rgb="FFFFFFFF"/>
      </patternFill>
    </fill>
    <fill>
      <patternFill patternType="solid">
        <fgColor rgb="FFFFFFFF"/>
        <bgColor rgb="FFE7EE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5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5" fontId="1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E7EE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5"/>
  </cols>
  <sheetData>
    <row r="1" customFormat="false" ht="30" hidden="false" customHeight="true" outlineLevel="0" collapsed="false">
      <c r="A1" s="1" t="s">
        <v>0</v>
      </c>
      <c r="B1" s="1"/>
    </row>
    <row r="3" customFormat="false" ht="19.5" hidden="false" customHeight="true" outlineLevel="0" collapsed="false">
      <c r="A3" s="2" t="s">
        <v>1</v>
      </c>
      <c r="B3" s="2"/>
    </row>
    <row r="4" customFormat="false" ht="42" hidden="false" customHeight="true" outlineLevel="0" collapsed="false">
      <c r="A4" s="3" t="s">
        <v>2</v>
      </c>
      <c r="B4" s="3"/>
    </row>
    <row r="5" customFormat="false" ht="19.5" hidden="false" customHeight="true" outlineLevel="0" collapsed="false">
      <c r="A5" s="2" t="s">
        <v>3</v>
      </c>
      <c r="B5" s="2"/>
    </row>
    <row r="6" customFormat="false" ht="42" hidden="false" customHeight="true" outlineLevel="0" collapsed="false">
      <c r="A6" s="3" t="s">
        <v>4</v>
      </c>
      <c r="B6" s="3"/>
    </row>
    <row r="7" customFormat="false" ht="42" hidden="false" customHeight="true" outlineLevel="0" collapsed="false">
      <c r="A7" s="3" t="s">
        <v>5</v>
      </c>
      <c r="B7" s="3"/>
    </row>
    <row r="8" customFormat="false" ht="42" hidden="false" customHeight="true" outlineLevel="0" collapsed="false">
      <c r="A8" s="3" t="s">
        <v>6</v>
      </c>
      <c r="B8" s="3"/>
    </row>
    <row r="9" customFormat="false" ht="42" hidden="false" customHeight="true" outlineLevel="0" collapsed="false">
      <c r="A9" s="3" t="s">
        <v>7</v>
      </c>
      <c r="B9" s="3"/>
    </row>
    <row r="10" customFormat="false" ht="19.5" hidden="false" customHeight="true" outlineLevel="0" collapsed="false">
      <c r="A10" s="2" t="s">
        <v>8</v>
      </c>
      <c r="B10" s="2"/>
    </row>
    <row r="11" customFormat="false" ht="42" hidden="false" customHeight="true" outlineLevel="0" collapsed="false">
      <c r="A11" s="3" t="s">
        <v>9</v>
      </c>
      <c r="B11" s="3"/>
    </row>
    <row r="12" customFormat="false" ht="42" hidden="false" customHeight="true" outlineLevel="0" collapsed="false">
      <c r="A12" s="4" t="s">
        <v>10</v>
      </c>
      <c r="B12" s="4"/>
    </row>
  </sheetData>
  <mergeCells count="11">
    <mergeCell ref="A1:B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6"/>
    <col collapsed="false" customWidth="true" hidden="false" outlineLevel="0" max="3" min="3" style="0" width="16"/>
    <col collapsed="false" customWidth="true" hidden="false" outlineLevel="0" max="4" min="4" style="0" width="40"/>
  </cols>
  <sheetData>
    <row r="1" customFormat="false" ht="30" hidden="false" customHeight="true" outlineLevel="0" collapsed="false">
      <c r="A1" s="1" t="s">
        <v>11</v>
      </c>
      <c r="B1" s="1"/>
      <c r="C1" s="1"/>
      <c r="D1" s="1"/>
    </row>
    <row r="2" customFormat="false" ht="15" hidden="false" customHeight="false" outlineLevel="0" collapsed="false">
      <c r="A2" s="5" t="s">
        <v>12</v>
      </c>
      <c r="B2" s="5"/>
      <c r="C2" s="5"/>
      <c r="D2" s="5"/>
    </row>
    <row r="3" customFormat="false" ht="25.5" hidden="false" customHeight="true" outlineLevel="0" collapsed="false">
      <c r="A3" s="6" t="s">
        <v>13</v>
      </c>
      <c r="B3" s="6"/>
      <c r="C3" s="6"/>
      <c r="D3" s="6"/>
    </row>
    <row r="4" customFormat="false" ht="21.75" hidden="false" customHeight="true" outlineLevel="0" collapsed="false">
      <c r="A4" s="7" t="s">
        <v>14</v>
      </c>
      <c r="B4" s="7"/>
      <c r="C4" s="7"/>
      <c r="D4" s="7"/>
    </row>
    <row r="5" customFormat="false" ht="15" hidden="false" customHeight="false" outlineLevel="0" collapsed="false">
      <c r="B5" s="8" t="s">
        <v>15</v>
      </c>
      <c r="C5" s="9"/>
      <c r="D5" s="10" t="s">
        <v>16</v>
      </c>
    </row>
    <row r="6" customFormat="false" ht="22.35" hidden="false" customHeight="false" outlineLevel="0" collapsed="false">
      <c r="B6" s="8" t="s">
        <v>17</v>
      </c>
      <c r="C6" s="11"/>
      <c r="D6" s="10" t="s">
        <v>18</v>
      </c>
    </row>
    <row r="7" customFormat="false" ht="15" hidden="false" customHeight="false" outlineLevel="0" collapsed="false">
      <c r="B7" s="12" t="s">
        <v>19</v>
      </c>
      <c r="C7" s="13" t="n">
        <f aca="false">C5*(1+C6)</f>
        <v>0</v>
      </c>
      <c r="D7" s="10" t="s">
        <v>20</v>
      </c>
    </row>
    <row r="9" customFormat="false" ht="21.75" hidden="false" customHeight="true" outlineLevel="0" collapsed="false">
      <c r="A9" s="7" t="s">
        <v>21</v>
      </c>
      <c r="B9" s="7"/>
      <c r="C9" s="7"/>
      <c r="D9" s="7"/>
    </row>
    <row r="10" customFormat="false" ht="22.35" hidden="false" customHeight="false" outlineLevel="0" collapsed="false">
      <c r="B10" s="14" t="s">
        <v>22</v>
      </c>
      <c r="D10" s="15" t="s">
        <v>23</v>
      </c>
    </row>
    <row r="11" customFormat="false" ht="15" hidden="false" customHeight="false" outlineLevel="0" collapsed="false">
      <c r="B11" s="8" t="s">
        <v>24</v>
      </c>
      <c r="C11" s="16"/>
    </row>
    <row r="12" customFormat="false" ht="15" hidden="false" customHeight="false" outlineLevel="0" collapsed="false">
      <c r="B12" s="8" t="s">
        <v>25</v>
      </c>
      <c r="C12" s="17"/>
    </row>
    <row r="13" customFormat="false" ht="15" hidden="false" customHeight="false" outlineLevel="0" collapsed="false">
      <c r="B13" s="8" t="s">
        <v>26</v>
      </c>
      <c r="C13" s="18" t="n">
        <f aca="false">C11*C12</f>
        <v>0</v>
      </c>
    </row>
    <row r="14" customFormat="false" ht="15" hidden="false" customHeight="false" outlineLevel="0" collapsed="false">
      <c r="B14" s="8" t="s">
        <v>27</v>
      </c>
      <c r="C14" s="17"/>
    </row>
    <row r="15" customFormat="false" ht="15" hidden="false" customHeight="false" outlineLevel="0" collapsed="false">
      <c r="B15" s="12" t="s">
        <v>28</v>
      </c>
      <c r="C15" s="19" t="n">
        <f aca="false">C13+C14</f>
        <v>0</v>
      </c>
    </row>
    <row r="17" customFormat="false" ht="21.75" hidden="false" customHeight="true" outlineLevel="0" collapsed="false">
      <c r="A17" s="7" t="s">
        <v>29</v>
      </c>
      <c r="B17" s="7"/>
      <c r="C17" s="7"/>
      <c r="D17" s="7"/>
    </row>
    <row r="18" customFormat="false" ht="15" hidden="false" customHeight="false" outlineLevel="0" collapsed="false">
      <c r="B18" s="8" t="s">
        <v>30</v>
      </c>
      <c r="C18" s="20" t="n">
        <f aca="false">C15*C7</f>
        <v>0</v>
      </c>
    </row>
    <row r="19" customFormat="false" ht="15" hidden="false" customHeight="false" outlineLevel="0" collapsed="false">
      <c r="B19" s="8" t="s">
        <v>31</v>
      </c>
      <c r="C19" s="21"/>
    </row>
    <row r="20" customFormat="false" ht="15" hidden="false" customHeight="false" outlineLevel="0" collapsed="false">
      <c r="B20" s="8" t="s">
        <v>32</v>
      </c>
      <c r="C20" s="21"/>
    </row>
    <row r="21" customFormat="false" ht="15" hidden="false" customHeight="false" outlineLevel="0" collapsed="false">
      <c r="B21" s="8" t="s">
        <v>33</v>
      </c>
      <c r="C21" s="16"/>
    </row>
    <row r="22" customFormat="false" ht="15" hidden="false" customHeight="false" outlineLevel="0" collapsed="false">
      <c r="B22" s="8" t="s">
        <v>34</v>
      </c>
      <c r="C22" s="21"/>
    </row>
    <row r="23" customFormat="false" ht="15" hidden="false" customHeight="false" outlineLevel="0" collapsed="false">
      <c r="B23" s="8" t="s">
        <v>35</v>
      </c>
      <c r="C23" s="20" t="n">
        <f aca="false">C21*C22</f>
        <v>0</v>
      </c>
    </row>
    <row r="24" customFormat="false" ht="15" hidden="false" customHeight="false" outlineLevel="0" collapsed="false">
      <c r="B24" s="8" t="s">
        <v>36</v>
      </c>
      <c r="C24" s="21"/>
    </row>
    <row r="25" customFormat="false" ht="15" hidden="false" customHeight="false" outlineLevel="0" collapsed="false">
      <c r="B25" s="8" t="s">
        <v>37</v>
      </c>
      <c r="C25" s="21"/>
    </row>
    <row r="26" customFormat="false" ht="15" hidden="false" customHeight="false" outlineLevel="0" collapsed="false">
      <c r="B26" s="12" t="s">
        <v>38</v>
      </c>
      <c r="C26" s="22" t="n">
        <f aca="false">C18+C19+C20+C23+C24+C25</f>
        <v>0</v>
      </c>
    </row>
    <row r="27" customFormat="false" ht="22.35" hidden="false" customHeight="false" outlineLevel="0" collapsed="false">
      <c r="B27" s="8" t="s">
        <v>39</v>
      </c>
      <c r="C27" s="21"/>
      <c r="D27" s="10" t="s">
        <v>40</v>
      </c>
    </row>
    <row r="28" customFormat="false" ht="15" hidden="false" customHeight="false" outlineLevel="0" collapsed="false">
      <c r="B28" s="8" t="s">
        <v>41</v>
      </c>
      <c r="C28" s="20" t="n">
        <f aca="false">C15*C27</f>
        <v>0</v>
      </c>
    </row>
    <row r="29" customFormat="false" ht="15" hidden="false" customHeight="false" outlineLevel="0" collapsed="false">
      <c r="B29" s="12" t="s">
        <v>42</v>
      </c>
      <c r="C29" s="22" t="n">
        <f aca="false">C26+C28</f>
        <v>0</v>
      </c>
    </row>
    <row r="31" customFormat="false" ht="21.75" hidden="false" customHeight="true" outlineLevel="0" collapsed="false">
      <c r="A31" s="7" t="s">
        <v>43</v>
      </c>
      <c r="B31" s="7"/>
      <c r="C31" s="7"/>
      <c r="D31" s="7"/>
    </row>
    <row r="32" customFormat="false" ht="15" hidden="false" customHeight="false" outlineLevel="0" collapsed="false">
      <c r="B32" s="8" t="s">
        <v>44</v>
      </c>
      <c r="C32" s="11"/>
      <c r="D32" s="10" t="s">
        <v>45</v>
      </c>
    </row>
    <row r="33" customFormat="false" ht="15" hidden="false" customHeight="false" outlineLevel="0" collapsed="false">
      <c r="B33" s="12" t="s">
        <v>46</v>
      </c>
      <c r="C33" s="22" t="n">
        <f aca="false">C29/(1-C32)</f>
        <v>0</v>
      </c>
    </row>
    <row r="34" customFormat="false" ht="15" hidden="false" customHeight="false" outlineLevel="0" collapsed="false">
      <c r="B34" s="8" t="s">
        <v>47</v>
      </c>
      <c r="C34" s="21"/>
      <c r="D34" s="10" t="s">
        <v>48</v>
      </c>
    </row>
    <row r="35" customFormat="false" ht="15" hidden="false" customHeight="false" outlineLevel="0" collapsed="false">
      <c r="B35" s="8" t="s">
        <v>49</v>
      </c>
      <c r="C35" s="23" t="str">
        <f aca="false">IFERROR((C34-C29)/C34,"")</f>
        <v/>
      </c>
    </row>
    <row r="36" customFormat="false" ht="15" hidden="false" customHeight="false" outlineLevel="0" collapsed="false">
      <c r="B36" s="8" t="s">
        <v>50</v>
      </c>
      <c r="C36" s="20" t="n">
        <f aca="false">C34-C26</f>
        <v>0</v>
      </c>
    </row>
    <row r="38" customFormat="false" ht="15" hidden="false" customHeight="false" outlineLevel="0" collapsed="false">
      <c r="A38" s="24" t="s">
        <v>51</v>
      </c>
      <c r="B38" s="24"/>
      <c r="C38" s="24"/>
      <c r="D38" s="24"/>
    </row>
    <row r="39" customFormat="false" ht="15" hidden="false" customHeight="false" outlineLevel="0" collapsed="false">
      <c r="B39" s="8" t="s">
        <v>52</v>
      </c>
      <c r="C39" s="20" t="n">
        <f aca="false">C29/0.8</f>
        <v>0</v>
      </c>
    </row>
    <row r="40" customFormat="false" ht="15" hidden="false" customHeight="false" outlineLevel="0" collapsed="false">
      <c r="B40" s="8" t="s">
        <v>53</v>
      </c>
      <c r="C40" s="20" t="n">
        <f aca="false">C29*1.2</f>
        <v>0</v>
      </c>
    </row>
    <row r="41" customFormat="false" ht="25.5" hidden="false" customHeight="true" outlineLevel="0" collapsed="false">
      <c r="B41" s="25" t="s">
        <v>54</v>
      </c>
      <c r="C41" s="25"/>
      <c r="D41" s="25"/>
    </row>
    <row r="43" customFormat="false" ht="43.5" hidden="false" customHeight="true" outlineLevel="0" collapsed="false">
      <c r="A43" s="25" t="s">
        <v>55</v>
      </c>
      <c r="B43" s="25"/>
      <c r="C43" s="25"/>
      <c r="D43" s="25"/>
    </row>
  </sheetData>
  <mergeCells count="10">
    <mergeCell ref="A1:D1"/>
    <mergeCell ref="A2:D2"/>
    <mergeCell ref="A3:D3"/>
    <mergeCell ref="A4:D4"/>
    <mergeCell ref="A9:D9"/>
    <mergeCell ref="A17:D17"/>
    <mergeCell ref="A31:D31"/>
    <mergeCell ref="A38:D38"/>
    <mergeCell ref="B41:D41"/>
    <mergeCell ref="A43:D4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6"/>
    <col collapsed="false" customWidth="true" hidden="false" outlineLevel="0" max="3" min="3" style="0" width="16"/>
    <col collapsed="false" customWidth="true" hidden="false" outlineLevel="0" max="4" min="4" style="0" width="40"/>
  </cols>
  <sheetData>
    <row r="1" customFormat="false" ht="30" hidden="false" customHeight="true" outlineLevel="0" collapsed="false">
      <c r="A1" s="1" t="s">
        <v>11</v>
      </c>
      <c r="B1" s="1"/>
      <c r="C1" s="1"/>
      <c r="D1" s="1"/>
    </row>
    <row r="2" customFormat="false" ht="15" hidden="false" customHeight="false" outlineLevel="0" collapsed="false">
      <c r="A2" s="5" t="s">
        <v>56</v>
      </c>
      <c r="B2" s="5"/>
      <c r="C2" s="5"/>
      <c r="D2" s="5"/>
    </row>
    <row r="3" customFormat="false" ht="25.5" hidden="false" customHeight="true" outlineLevel="0" collapsed="false">
      <c r="A3" s="6" t="s">
        <v>13</v>
      </c>
      <c r="B3" s="6"/>
      <c r="C3" s="6"/>
      <c r="D3" s="6"/>
    </row>
    <row r="4" customFormat="false" ht="21.75" hidden="false" customHeight="true" outlineLevel="0" collapsed="false">
      <c r="A4" s="7" t="s">
        <v>14</v>
      </c>
      <c r="B4" s="7"/>
      <c r="C4" s="7"/>
      <c r="D4" s="7"/>
    </row>
    <row r="5" customFormat="false" ht="15" hidden="false" customHeight="false" outlineLevel="0" collapsed="false">
      <c r="B5" s="8" t="s">
        <v>15</v>
      </c>
      <c r="C5" s="26" t="n">
        <v>20</v>
      </c>
      <c r="D5" s="10" t="s">
        <v>16</v>
      </c>
    </row>
    <row r="6" customFormat="false" ht="22.35" hidden="false" customHeight="false" outlineLevel="0" collapsed="false">
      <c r="B6" s="8" t="s">
        <v>17</v>
      </c>
      <c r="C6" s="27" t="n">
        <v>0.24</v>
      </c>
      <c r="D6" s="10" t="s">
        <v>18</v>
      </c>
    </row>
    <row r="7" customFormat="false" ht="15" hidden="false" customHeight="false" outlineLevel="0" collapsed="false">
      <c r="B7" s="12" t="s">
        <v>19</v>
      </c>
      <c r="C7" s="13" t="n">
        <f aca="false">C5*(1+C6)</f>
        <v>24.8</v>
      </c>
      <c r="D7" s="10" t="s">
        <v>20</v>
      </c>
    </row>
    <row r="9" customFormat="false" ht="21.75" hidden="false" customHeight="true" outlineLevel="0" collapsed="false">
      <c r="A9" s="7" t="s">
        <v>21</v>
      </c>
      <c r="B9" s="7"/>
      <c r="C9" s="7"/>
      <c r="D9" s="7"/>
    </row>
    <row r="10" customFormat="false" ht="22.35" hidden="false" customHeight="false" outlineLevel="0" collapsed="false">
      <c r="B10" s="14" t="s">
        <v>22</v>
      </c>
      <c r="D10" s="15" t="s">
        <v>23</v>
      </c>
    </row>
    <row r="11" customFormat="false" ht="15" hidden="false" customHeight="false" outlineLevel="0" collapsed="false">
      <c r="B11" s="8" t="s">
        <v>24</v>
      </c>
      <c r="C11" s="28" t="n">
        <v>2</v>
      </c>
    </row>
    <row r="12" customFormat="false" ht="15" hidden="false" customHeight="false" outlineLevel="0" collapsed="false">
      <c r="B12" s="8" t="s">
        <v>25</v>
      </c>
      <c r="C12" s="29" t="n">
        <v>4.5</v>
      </c>
    </row>
    <row r="13" customFormat="false" ht="15" hidden="false" customHeight="false" outlineLevel="0" collapsed="false">
      <c r="B13" s="8" t="s">
        <v>26</v>
      </c>
      <c r="C13" s="18" t="n">
        <f aca="false">C11*C12</f>
        <v>9</v>
      </c>
    </row>
    <row r="14" customFormat="false" ht="15" hidden="false" customHeight="false" outlineLevel="0" collapsed="false">
      <c r="B14" s="8" t="s">
        <v>27</v>
      </c>
      <c r="C14" s="29" t="n">
        <v>1</v>
      </c>
    </row>
    <row r="15" customFormat="false" ht="15" hidden="false" customHeight="false" outlineLevel="0" collapsed="false">
      <c r="B15" s="12" t="s">
        <v>28</v>
      </c>
      <c r="C15" s="19" t="n">
        <f aca="false">C13+C14</f>
        <v>10</v>
      </c>
    </row>
    <row r="17" customFormat="false" ht="21.75" hidden="false" customHeight="true" outlineLevel="0" collapsed="false">
      <c r="A17" s="7" t="s">
        <v>29</v>
      </c>
      <c r="B17" s="7"/>
      <c r="C17" s="7"/>
      <c r="D17" s="7"/>
    </row>
    <row r="18" customFormat="false" ht="15" hidden="false" customHeight="false" outlineLevel="0" collapsed="false">
      <c r="B18" s="8" t="s">
        <v>30</v>
      </c>
      <c r="C18" s="20" t="n">
        <f aca="false">C15*C7</f>
        <v>248</v>
      </c>
    </row>
    <row r="19" customFormat="false" ht="15" hidden="false" customHeight="false" outlineLevel="0" collapsed="false">
      <c r="B19" s="8" t="s">
        <v>31</v>
      </c>
      <c r="C19" s="30" t="n">
        <v>16</v>
      </c>
    </row>
    <row r="20" customFormat="false" ht="15" hidden="false" customHeight="false" outlineLevel="0" collapsed="false">
      <c r="B20" s="8" t="s">
        <v>32</v>
      </c>
      <c r="C20" s="30" t="n">
        <v>12</v>
      </c>
    </row>
    <row r="21" customFormat="false" ht="15" hidden="false" customHeight="false" outlineLevel="0" collapsed="false">
      <c r="B21" s="8" t="s">
        <v>33</v>
      </c>
      <c r="C21" s="28" t="n">
        <v>38</v>
      </c>
    </row>
    <row r="22" customFormat="false" ht="15" hidden="false" customHeight="false" outlineLevel="0" collapsed="false">
      <c r="B22" s="8" t="s">
        <v>34</v>
      </c>
      <c r="C22" s="30" t="n">
        <v>0.67</v>
      </c>
    </row>
    <row r="23" customFormat="false" ht="15" hidden="false" customHeight="false" outlineLevel="0" collapsed="false">
      <c r="B23" s="8" t="s">
        <v>35</v>
      </c>
      <c r="C23" s="20" t="n">
        <f aca="false">C21*C22</f>
        <v>25.46</v>
      </c>
    </row>
    <row r="24" customFormat="false" ht="15" hidden="false" customHeight="false" outlineLevel="0" collapsed="false">
      <c r="B24" s="8" t="s">
        <v>36</v>
      </c>
      <c r="C24" s="30" t="n">
        <v>10</v>
      </c>
    </row>
    <row r="25" customFormat="false" ht="15" hidden="false" customHeight="false" outlineLevel="0" collapsed="false">
      <c r="B25" s="8" t="s">
        <v>37</v>
      </c>
      <c r="C25" s="30" t="n">
        <v>0</v>
      </c>
    </row>
    <row r="26" customFormat="false" ht="15" hidden="false" customHeight="false" outlineLevel="0" collapsed="false">
      <c r="B26" s="12" t="s">
        <v>38</v>
      </c>
      <c r="C26" s="22" t="n">
        <f aca="false">C18+C19+C20+C23+C24+C25</f>
        <v>311.46</v>
      </c>
    </row>
    <row r="27" customFormat="false" ht="22.35" hidden="false" customHeight="false" outlineLevel="0" collapsed="false">
      <c r="B27" s="8" t="s">
        <v>39</v>
      </c>
      <c r="C27" s="30" t="n">
        <v>2.65</v>
      </c>
      <c r="D27" s="10" t="s">
        <v>40</v>
      </c>
    </row>
    <row r="28" customFormat="false" ht="15" hidden="false" customHeight="false" outlineLevel="0" collapsed="false">
      <c r="B28" s="8" t="s">
        <v>41</v>
      </c>
      <c r="C28" s="20" t="n">
        <f aca="false">C15*C27</f>
        <v>26.5</v>
      </c>
    </row>
    <row r="29" customFormat="false" ht="15" hidden="false" customHeight="false" outlineLevel="0" collapsed="false">
      <c r="B29" s="12" t="s">
        <v>42</v>
      </c>
      <c r="C29" s="22" t="n">
        <f aca="false">C26+C28</f>
        <v>337.96</v>
      </c>
    </row>
    <row r="31" customFormat="false" ht="21.75" hidden="false" customHeight="true" outlineLevel="0" collapsed="false">
      <c r="A31" s="7" t="s">
        <v>43</v>
      </c>
      <c r="B31" s="7"/>
      <c r="C31" s="7"/>
      <c r="D31" s="7"/>
    </row>
    <row r="32" customFormat="false" ht="15" hidden="false" customHeight="false" outlineLevel="0" collapsed="false">
      <c r="B32" s="8" t="s">
        <v>44</v>
      </c>
      <c r="C32" s="27" t="n">
        <v>0.2</v>
      </c>
      <c r="D32" s="10" t="s">
        <v>45</v>
      </c>
    </row>
    <row r="33" customFormat="false" ht="15" hidden="false" customHeight="false" outlineLevel="0" collapsed="false">
      <c r="B33" s="12" t="s">
        <v>46</v>
      </c>
      <c r="C33" s="22" t="n">
        <f aca="false">C29/(1-C32)</f>
        <v>422.45</v>
      </c>
    </row>
    <row r="34" customFormat="false" ht="15" hidden="false" customHeight="false" outlineLevel="0" collapsed="false">
      <c r="B34" s="8" t="s">
        <v>47</v>
      </c>
      <c r="C34" s="30" t="n">
        <v>425</v>
      </c>
      <c r="D34" s="10" t="s">
        <v>48</v>
      </c>
    </row>
    <row r="35" customFormat="false" ht="15" hidden="false" customHeight="false" outlineLevel="0" collapsed="false">
      <c r="B35" s="8" t="s">
        <v>49</v>
      </c>
      <c r="C35" s="23" t="n">
        <f aca="false">IFERROR((C34-C29)/C34,"")</f>
        <v>0.2048</v>
      </c>
    </row>
    <row r="36" customFormat="false" ht="15" hidden="false" customHeight="false" outlineLevel="0" collapsed="false">
      <c r="B36" s="8" t="s">
        <v>50</v>
      </c>
      <c r="C36" s="20" t="n">
        <f aca="false">C34-C26</f>
        <v>113.54</v>
      </c>
    </row>
    <row r="38" customFormat="false" ht="15" hidden="false" customHeight="false" outlineLevel="0" collapsed="false">
      <c r="A38" s="24" t="s">
        <v>51</v>
      </c>
      <c r="B38" s="24"/>
      <c r="C38" s="24"/>
      <c r="D38" s="24"/>
    </row>
    <row r="39" customFormat="false" ht="15" hidden="false" customHeight="false" outlineLevel="0" collapsed="false">
      <c r="B39" s="8" t="s">
        <v>52</v>
      </c>
      <c r="C39" s="20" t="n">
        <f aca="false">C29/0.8</f>
        <v>422.45</v>
      </c>
    </row>
    <row r="40" customFormat="false" ht="15" hidden="false" customHeight="false" outlineLevel="0" collapsed="false">
      <c r="B40" s="8" t="s">
        <v>53</v>
      </c>
      <c r="C40" s="20" t="n">
        <f aca="false">C29*1.2</f>
        <v>405.552</v>
      </c>
    </row>
    <row r="41" customFormat="false" ht="25.5" hidden="false" customHeight="true" outlineLevel="0" collapsed="false">
      <c r="B41" s="25" t="s">
        <v>54</v>
      </c>
      <c r="C41" s="25"/>
      <c r="D41" s="25"/>
    </row>
    <row r="43" customFormat="false" ht="43.5" hidden="false" customHeight="true" outlineLevel="0" collapsed="false">
      <c r="A43" s="25" t="s">
        <v>55</v>
      </c>
      <c r="B43" s="25"/>
      <c r="C43" s="25"/>
      <c r="D43" s="25"/>
    </row>
  </sheetData>
  <mergeCells count="10">
    <mergeCell ref="A1:D1"/>
    <mergeCell ref="A2:D2"/>
    <mergeCell ref="A3:D3"/>
    <mergeCell ref="A4:D4"/>
    <mergeCell ref="A9:D9"/>
    <mergeCell ref="A17:D17"/>
    <mergeCell ref="A31:D31"/>
    <mergeCell ref="A38:D38"/>
    <mergeCell ref="B41:D41"/>
    <mergeCell ref="A43:D4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2026-07-31T13:55:17Z</dcterms:created>
  <dc:creator>openpyxl</dc:creator>
  <dc:description/>
  <dc:language>en-US</dc:language>
  <cp:lastModifiedBy/>
  <dcterms:modified xsi:type="dcterms:W3CDTF">2026-07-31T13:55:17Z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