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shboard" sheetId="1" state="visible" r:id="rId1"/>
    <sheet xmlns:r="http://schemas.openxmlformats.org/officeDocument/2006/relationships" name="Monthly Reconciliati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11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color rgb="00FFFFFF"/>
      <sz val="9.5"/>
    </font>
    <font>
      <name val="Arial"/>
      <i val="1"/>
      <color rgb="00555555"/>
      <sz val="9"/>
    </font>
    <font>
      <name val="Arial"/>
      <b val="1"/>
      <color rgb="00FFFFFF"/>
      <sz val="9.5"/>
    </font>
    <font>
      <name val="Arial"/>
      <b val="1"/>
      <color rgb="00000000"/>
      <sz val="9.5"/>
    </font>
    <font>
      <name val="Arial"/>
      <color rgb="00000000"/>
      <sz val="9.5"/>
    </font>
    <font>
      <name val="Arial"/>
      <b val="1"/>
      <color rgb="00000000"/>
      <sz val="10"/>
    </font>
    <font>
      <name val="Arial"/>
      <color rgb="00000000"/>
      <sz val="9"/>
    </font>
    <font>
      <name val="Arial"/>
      <i val="1"/>
      <color rgb="00777777"/>
      <sz val="8"/>
    </font>
    <font>
      <name val="Arial"/>
      <b val="1"/>
      <color rgb="001F3B57"/>
      <sz val="11"/>
    </font>
  </fonts>
  <fills count="7">
    <fill>
      <patternFill/>
    </fill>
    <fill>
      <patternFill patternType="gray125"/>
    </fill>
    <fill>
      <patternFill patternType="solid">
        <fgColor rgb="001F3B57"/>
      </patternFill>
    </fill>
    <fill>
      <patternFill patternType="solid">
        <fgColor rgb="002E6E8E"/>
      </patternFill>
    </fill>
    <fill>
      <patternFill patternType="solid">
        <fgColor rgb="00FFF3C4"/>
      </patternFill>
    </fill>
    <fill>
      <patternFill patternType="solid">
        <fgColor rgb="00E7EEF2"/>
      </patternFill>
    </fill>
    <fill>
      <patternFill patternType="solid">
        <fgColor rgb="00EAF1F5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6" fillId="4" borderId="1" applyAlignment="1" pivotButton="0" quotePrefix="0" xfId="0">
      <alignment horizontal="center" vertical="center" wrapText="1"/>
    </xf>
    <xf numFmtId="164" fontId="7" fillId="0" borderId="1" applyAlignment="1" pivotButton="0" quotePrefix="0" xfId="0">
      <alignment horizontal="center" vertical="center" wrapText="1"/>
    </xf>
    <xf numFmtId="0" fontId="8" fillId="5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165" fontId="7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" fontId="7" fillId="0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 wrapText="1"/>
    </xf>
    <xf numFmtId="0" fontId="9" fillId="0" borderId="0" applyAlignment="1" pivotButton="0" quotePrefix="0" xfId="0">
      <alignment horizontal="left" vertical="center" wrapText="1"/>
    </xf>
    <xf numFmtId="0" fontId="7" fillId="5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10" fillId="5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8" customWidth="1" min="1" max="1"/>
    <col width="13" customWidth="1" min="2" max="2"/>
    <col width="13" customWidth="1" min="3" max="3"/>
    <col width="12" customWidth="1" min="4" max="4"/>
    <col width="16" customWidth="1" min="5" max="5"/>
    <col width="14" customWidth="1" min="6" max="6"/>
  </cols>
  <sheetData>
    <row r="1" ht="26" customHeight="1">
      <c r="A1" s="1" t="inlineStr">
        <is>
          <t>Material-Readiness Dashboard</t>
        </is>
      </c>
    </row>
    <row r="2" ht="18" customHeight="1">
      <c r="A2" s="2" t="inlineStr">
        <is>
          <t>Blank + Summit July example.  Yellow = you fill in numerator &amp; denominator.  Results &amp; status calculate.</t>
        </is>
      </c>
    </row>
    <row r="3" ht="28" customHeight="1">
      <c r="A3" s="3" t="inlineStr">
        <is>
          <t>Counts alone mislead — a company can own abundant linen and still miss route departure because packing is late. Favorable metrics are meaningless when shortages are solved off-system. Emergency retail purchases, borrowed stock, and unrecorded rewash must enter the data.</t>
        </is>
      </c>
    </row>
    <row r="4" ht="32" customHeight="1">
      <c r="A4" s="4" t="inlineStr">
        <is>
          <t>Metric</t>
        </is>
      </c>
      <c r="B4" s="4" t="inlineStr">
        <is>
          <t>Numerator</t>
        </is>
      </c>
      <c r="C4" s="4" t="inlineStr">
        <is>
          <t>Denominator</t>
        </is>
      </c>
      <c r="D4" s="4" t="inlineStr">
        <is>
          <t>Result</t>
        </is>
      </c>
      <c r="E4" s="4" t="inlineStr">
        <is>
          <t>Starting target</t>
        </is>
      </c>
      <c r="F4" s="4" t="inlineStr">
        <is>
          <t>Status</t>
        </is>
      </c>
    </row>
    <row r="5">
      <c r="A5" s="5" t="inlineStr">
        <is>
          <t>Material-ready rate</t>
        </is>
      </c>
      <c r="B5" s="6" t="n">
        <v>39</v>
      </c>
      <c r="C5" s="6" t="n">
        <v>40</v>
      </c>
      <c r="D5" s="7">
        <f>IFERROR(B5/C5,0)</f>
        <v/>
      </c>
      <c r="E5" s="8" t="inlineStr">
        <is>
          <t>98%+</t>
        </is>
      </c>
      <c r="F5" s="9">
        <f>IF(D5&gt;=0.98,"On target","Review")</f>
        <v/>
      </c>
    </row>
    <row r="6">
      <c r="A6" s="5" t="inlineStr">
        <is>
          <t>Laundry first-pass yield</t>
        </is>
      </c>
      <c r="B6" s="6" t="n">
        <v>112</v>
      </c>
      <c r="C6" s="6" t="n">
        <v>120</v>
      </c>
      <c r="D6" s="7">
        <f>IFERROR(B6/C6,0)</f>
        <v/>
      </c>
      <c r="E6" s="8" t="inlineStr">
        <is>
          <t>90%+</t>
        </is>
      </c>
      <c r="F6" s="9">
        <f>IF(D6&gt;=0.9,"On target","Review")</f>
        <v/>
      </c>
    </row>
    <row r="7">
      <c r="A7" s="5" t="inlineStr">
        <is>
          <t>On-time route completion</t>
        </is>
      </c>
      <c r="B7" s="6" t="n">
        <v>38</v>
      </c>
      <c r="C7" s="6" t="n">
        <v>40</v>
      </c>
      <c r="D7" s="7">
        <f>IFERROR(B7/C7,0)</f>
        <v/>
      </c>
      <c r="E7" s="8" t="inlineStr">
        <is>
          <t>95%+</t>
        </is>
      </c>
      <c r="F7" s="9">
        <f>IF(D7&gt;=0.95,"On target","Review")</f>
        <v/>
      </c>
    </row>
    <row r="8">
      <c r="A8" s="5" t="inlineStr">
        <is>
          <t>Inventory accuracy</t>
        </is>
      </c>
      <c r="B8" s="6" t="n">
        <v>197</v>
      </c>
      <c r="C8" s="6" t="n">
        <v>200</v>
      </c>
      <c r="D8" s="7">
        <f>IFERROR(B8/C8,0)</f>
        <v/>
      </c>
      <c r="E8" s="8" t="inlineStr">
        <is>
          <t>98%+</t>
        </is>
      </c>
      <c r="F8" s="9">
        <f>IF(D8&gt;=0.98,"On target","Review")</f>
        <v/>
      </c>
    </row>
    <row r="9">
      <c r="A9" s="5" t="inlineStr">
        <is>
          <t>Reserve release rate /100 turns</t>
        </is>
      </c>
      <c r="B9" s="6" t="n">
        <v>3</v>
      </c>
      <c r="C9" s="6" t="n">
        <v>40</v>
      </c>
      <c r="D9" s="10">
        <f>IFERROR(B9/C9*100,0)</f>
        <v/>
      </c>
      <c r="E9" s="8" t="inlineStr">
        <is>
          <t>low/declining</t>
        </is>
      </c>
      <c r="F9" s="9">
        <f>IF(D9&lt;=5,"On target","Review")</f>
        <v/>
      </c>
    </row>
    <row r="10">
      <c r="A10" s="5" t="inlineStr">
        <is>
          <t>Unexplained shrinkage (pieces)</t>
        </is>
      </c>
      <c r="B10" s="6" t="n">
        <v>2</v>
      </c>
      <c r="C10" s="11" t="inlineStr">
        <is>
          <t>—</t>
        </is>
      </c>
      <c r="D10" s="12">
        <f>B10</f>
        <v/>
      </c>
      <c r="E10" s="8" t="inlineStr">
        <is>
          <t>→0</t>
        </is>
      </c>
      <c r="F10" s="9">
        <f>IF(D10&lt;=0,"On target","Review")</f>
        <v/>
      </c>
    </row>
    <row r="11">
      <c r="A11" s="5" t="inlineStr">
        <is>
          <t>Stockout — critical items</t>
        </is>
      </c>
      <c r="B11" s="6" t="n">
        <v>0</v>
      </c>
      <c r="C11" s="11" t="inlineStr">
        <is>
          <t>—</t>
        </is>
      </c>
      <c r="D11" s="12">
        <f>B11</f>
        <v/>
      </c>
      <c r="E11" s="8" t="inlineStr">
        <is>
          <t>0</t>
        </is>
      </c>
      <c r="F11" s="9">
        <f>IF(D11&lt;=0,"On target","Review")</f>
        <v/>
      </c>
    </row>
    <row r="13" ht="30" customHeight="1">
      <c r="A13" s="13" t="inlineStr">
        <is>
          <t>Choose the denominator deliberately and separate leading indicators (readiness, evidence, first-pass) from lagging ones (owner escalations). A same-day shortage deserves review even at a high overall rate.</t>
        </is>
      </c>
    </row>
    <row r="14">
      <c r="A14" s="14" t="inlineStr">
        <is>
          <t>Illustrative example values — replace with your own. Vendor-neutral. · The STR Cleaning Blueprint™ · Chapter 8 · Operations Vault</t>
        </is>
      </c>
    </row>
  </sheetData>
  <mergeCells count="5">
    <mergeCell ref="A2:F2"/>
    <mergeCell ref="A13:F13"/>
    <mergeCell ref="A14:F14"/>
    <mergeCell ref="A1:F1"/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2" customWidth="1" min="3" max="3"/>
    <col width="11" customWidth="1" min="4" max="4"/>
    <col width="12" customWidth="1" min="5" max="5"/>
    <col width="12" customWidth="1" min="6" max="6"/>
    <col width="14" customWidth="1" min="7" max="7"/>
    <col width="13" customWidth="1" min="8" max="8"/>
    <col width="11" customWidth="1" min="9" max="9"/>
  </cols>
  <sheetData>
    <row r="1" ht="26" customHeight="1">
      <c r="A1" s="1" t="inlineStr">
        <is>
          <t>Monthly Reconciliation Worksheet</t>
        </is>
      </c>
    </row>
    <row r="2" ht="18" customHeight="1">
      <c r="A2" s="2" t="inlineStr">
        <is>
          <t>Blank + Summit example.  Reconcile physical stock to records; investigate variance.</t>
        </is>
      </c>
    </row>
    <row r="3" ht="28" customHeight="1">
      <c r="A3" s="3" t="inlineStr">
        <is>
          <t>Closing system balance = opening + received − retired − guest loss − shrinkage. Variance = physical − closing system. Treat a variance that recurs 3+ times in the same category, property, route, or process as a system issue requiring root-cause review.</t>
        </is>
      </c>
    </row>
    <row r="4" ht="32" customHeight="1">
      <c r="A4" s="4" t="inlineStr">
        <is>
          <t>Category</t>
        </is>
      </c>
      <c r="B4" s="4" t="inlineStr">
        <is>
          <t>Opening</t>
        </is>
      </c>
      <c r="C4" s="4" t="inlineStr">
        <is>
          <t>+ Received</t>
        </is>
      </c>
      <c r="D4" s="4" t="inlineStr">
        <is>
          <t>− Retired</t>
        </is>
      </c>
      <c r="E4" s="4" t="inlineStr">
        <is>
          <t>− Guest loss</t>
        </is>
      </c>
      <c r="F4" s="4" t="inlineStr">
        <is>
          <t>− Shrinkage</t>
        </is>
      </c>
      <c r="G4" s="4" t="inlineStr">
        <is>
          <t>Closing (system)</t>
        </is>
      </c>
      <c r="H4" s="4" t="inlineStr">
        <is>
          <t>Physical count</t>
        </is>
      </c>
      <c r="I4" s="4" t="inlineStr">
        <is>
          <t>Variance</t>
        </is>
      </c>
    </row>
    <row r="5">
      <c r="A5" s="5" t="inlineStr">
        <is>
          <t>Bath towels</t>
        </is>
      </c>
      <c r="B5" s="6" t="n">
        <v>36</v>
      </c>
      <c r="C5" s="6" t="n">
        <v>6</v>
      </c>
      <c r="D5" s="6" t="n">
        <v>4</v>
      </c>
      <c r="E5" s="6" t="n">
        <v>1</v>
      </c>
      <c r="F5" s="6" t="n">
        <v>0</v>
      </c>
      <c r="G5" s="15">
        <f>B5+C5-D5-E5-F5</f>
        <v/>
      </c>
      <c r="H5" s="6" t="n">
        <v>37</v>
      </c>
      <c r="I5" s="16">
        <f>H5-G5</f>
        <v/>
      </c>
    </row>
    <row r="6">
      <c r="A6" s="5" t="inlineStr">
        <is>
          <t>Hand towels</t>
        </is>
      </c>
      <c r="B6" s="6" t="n">
        <v>22</v>
      </c>
      <c r="C6" s="6" t="n">
        <v>4</v>
      </c>
      <c r="D6" s="6" t="n">
        <v>1</v>
      </c>
      <c r="E6" s="6" t="n">
        <v>0</v>
      </c>
      <c r="F6" s="6" t="n">
        <v>0</v>
      </c>
      <c r="G6" s="15">
        <f>B6+C6-D6-E6-F6</f>
        <v/>
      </c>
      <c r="H6" s="6" t="n">
        <v>25</v>
      </c>
      <c r="I6" s="16">
        <f>H6-G6</f>
        <v/>
      </c>
    </row>
    <row r="7">
      <c r="A7" s="5" t="inlineStr">
        <is>
          <t>Washcloths</t>
        </is>
      </c>
      <c r="B7" s="6" t="n">
        <v>36</v>
      </c>
      <c r="C7" s="6" t="n">
        <v>6</v>
      </c>
      <c r="D7" s="6" t="n">
        <v>2</v>
      </c>
      <c r="E7" s="6" t="n">
        <v>1</v>
      </c>
      <c r="F7" s="6" t="n">
        <v>1</v>
      </c>
      <c r="G7" s="15">
        <f>B7+C7-D7-E7-F7</f>
        <v/>
      </c>
      <c r="H7" s="6" t="n">
        <v>38</v>
      </c>
      <c r="I7" s="16">
        <f>H7-G7</f>
        <v/>
      </c>
    </row>
    <row r="8">
      <c r="A8" s="5" t="inlineStr">
        <is>
          <t>King sheet sets</t>
        </is>
      </c>
      <c r="B8" s="6" t="n">
        <v>4</v>
      </c>
      <c r="C8" s="6" t="n">
        <v>0</v>
      </c>
      <c r="D8" s="6" t="n">
        <v>0</v>
      </c>
      <c r="E8" s="6" t="n">
        <v>0</v>
      </c>
      <c r="F8" s="6" t="n">
        <v>0</v>
      </c>
      <c r="G8" s="15">
        <f>B8+C8-D8-E8-F8</f>
        <v/>
      </c>
      <c r="H8" s="6" t="n">
        <v>4</v>
      </c>
      <c r="I8" s="16">
        <f>H8-G8</f>
        <v/>
      </c>
    </row>
    <row r="9">
      <c r="A9" s="5" t="inlineStr">
        <is>
          <t>Queen sheet sets</t>
        </is>
      </c>
      <c r="B9" s="6" t="n">
        <v>7</v>
      </c>
      <c r="C9" s="6" t="n">
        <v>1</v>
      </c>
      <c r="D9" s="6" t="n">
        <v>0</v>
      </c>
      <c r="E9" s="6" t="n">
        <v>0</v>
      </c>
      <c r="F9" s="6" t="n">
        <v>0</v>
      </c>
      <c r="G9" s="15">
        <f>B9+C9-D9-E9-F9</f>
        <v/>
      </c>
      <c r="H9" s="6" t="n">
        <v>8</v>
      </c>
      <c r="I9" s="16">
        <f>H9-G9</f>
        <v/>
      </c>
    </row>
    <row r="10">
      <c r="A10" s="17" t="inlineStr">
        <is>
          <t>Net variance (all categories):</t>
        </is>
      </c>
      <c r="I10" s="18">
        <f>SUM(I5:I9)</f>
        <v/>
      </c>
    </row>
    <row r="12">
      <c r="A12" s="14" t="inlineStr">
        <is>
          <t>Illustrative example values — replace with your own. Vendor-neutral. · The STR Cleaning Blueprint™ · Chapter 8 · Operations Vault</t>
        </is>
      </c>
    </row>
  </sheetData>
  <mergeCells count="5">
    <mergeCell ref="A2:I2"/>
    <mergeCell ref="A10:H10"/>
    <mergeCell ref="A1:I1"/>
    <mergeCell ref="A3:I3"/>
    <mergeCell ref="A12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2026-07-31T15:11:48Z</dcterms:created>
  <dcterms:modified xmlns:dcterms="http://purl.org/dc/terms/" xmlns:xsi="http://www.w3.org/2001/XMLSchema-instance" xsi:type="dcterms:W3CDTF">2026-07-31T15:11:48Z</dcterms:modified>
</cp:coreProperties>
</file>